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Kearsipan dan Perpustakaan\DSS ARPUSDA_UPLOAD\"/>
    </mc:Choice>
  </mc:AlternateContent>
  <xr:revisionPtr revIDLastSave="0" documentId="8_{CF5DE46E-EDE8-4F6C-B0F5-36027024518C}" xr6:coauthVersionLast="47" xr6:coauthVersionMax="47" xr10:uidLastSave="{00000000-0000-0000-0000-000000000000}"/>
  <bookViews>
    <workbookView xWindow="-108" yWindow="-108" windowWidth="23256" windowHeight="12456" xr2:uid="{184EEB8A-1ED0-448D-96D4-C0DFFA6976E1}"/>
  </bookViews>
  <sheets>
    <sheet name="c" sheetId="1" r:id="rId1"/>
  </sheets>
  <definedNames>
    <definedName name="_xlnm.Print_Area" localSheetId="0">'c'!$A$1:$H$34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F21" i="1"/>
  <c r="F20" i="1"/>
  <c r="E20" i="1"/>
  <c r="E21" i="1" s="1"/>
  <c r="D20" i="1"/>
  <c r="D21" i="1" s="1"/>
  <c r="C20" i="1"/>
  <c r="C21" i="1" s="1"/>
  <c r="B20" i="1"/>
  <c r="B21" i="1" s="1"/>
  <c r="H19" i="1"/>
  <c r="H20" i="1" s="1"/>
  <c r="H18" i="1"/>
  <c r="H17" i="1"/>
  <c r="H16" i="1"/>
  <c r="H15" i="1"/>
  <c r="H14" i="1"/>
  <c r="H13" i="1"/>
</calcChain>
</file>

<file path=xl/sharedStrings.xml><?xml version="1.0" encoding="utf-8"?>
<sst xmlns="http://schemas.openxmlformats.org/spreadsheetml/2006/main" count="36" uniqueCount="27">
  <si>
    <t>PEMERINTAH KABUPATEN SUMBAWA BARAT</t>
  </si>
  <si>
    <t xml:space="preserve">       DINAS KEARSIPAN DAN PERPUSTAKAAN</t>
  </si>
  <si>
    <t xml:space="preserve">Jl. Bung Hatta Kompleks KTC No. </t>
  </si>
  <si>
    <t>T A L I W A N G</t>
  </si>
  <si>
    <t>Kode Pos : 84355</t>
  </si>
  <si>
    <t>Jumlah Kunjungan Perpustakaan Daerah Menurut Profesi Pengunjung</t>
  </si>
  <si>
    <t>DARI TAHUN 2019 Sampai TAHUN 2024</t>
  </si>
  <si>
    <t>KATEGORI PENGUNJUNG</t>
  </si>
  <si>
    <t>SUB TOTAL</t>
  </si>
  <si>
    <t>PELAJAR</t>
  </si>
  <si>
    <t xml:space="preserve">MAHASISWA </t>
  </si>
  <si>
    <t>PEGAWAI</t>
  </si>
  <si>
    <t>TNI/POLRI</t>
  </si>
  <si>
    <t>UMUM</t>
  </si>
  <si>
    <t>POCADI</t>
  </si>
  <si>
    <t>-</t>
  </si>
  <si>
    <t>PUSKEL</t>
  </si>
  <si>
    <t>JUMLAH PERSENTESE KENAIKAN PERTAHUN</t>
  </si>
  <si>
    <t xml:space="preserve"> jumlah pengunjung/ jumlah penduduk x 100 %</t>
  </si>
  <si>
    <t xml:space="preserve"> </t>
  </si>
  <si>
    <t>Pocadi</t>
  </si>
  <si>
    <t>Puskel</t>
  </si>
  <si>
    <t xml:space="preserve">                            Taliwang, 31 Desember 2024</t>
  </si>
  <si>
    <t xml:space="preserve">                           Kepala Dinas Kearsipan dan Perpustakaan</t>
  </si>
  <si>
    <t xml:space="preserve">                            Kabupaten Sumbawa Barat</t>
  </si>
  <si>
    <t>Drs. Ibrahim</t>
  </si>
  <si>
    <t>NIP 19661231 199303 1 173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</si>
</sst>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20"/>
      <color theme="1"/>
      <name val="Bookman Old Style"/>
      <family val="1"/>
    </font>
    <font>
      <sz val="12"/>
      <color theme="1"/>
      <name val="Tahoma"/>
      <family val="2"/>
    </font>
    <font>
      <b/>
      <sz val="14"/>
      <color theme="1"/>
      <name val="Arial Narrow"/>
      <family val="2"/>
    </font>
    <font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9"/>
    </xf>
    <xf numFmtId="0" fontId="7" fillId="0" borderId="0" xfId="0" applyFont="1" applyAlignment="1">
      <alignment horizontal="left" vertical="center" indent="9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3" fontId="9" fillId="0" borderId="3" xfId="0" applyNumberFormat="1" applyFont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3" fontId="9" fillId="0" borderId="3" xfId="0" quotePrefix="1" applyNumberFormat="1" applyFont="1" applyBorder="1" applyAlignment="1">
      <alignment horizontal="center" vertical="center"/>
    </xf>
    <xf numFmtId="9" fontId="2" fillId="0" borderId="1" xfId="1" applyFont="1" applyBorder="1" applyAlignment="1">
      <alignment horizontal="center" vertical="center"/>
    </xf>
    <xf numFmtId="9" fontId="9" fillId="0" borderId="1" xfId="1" applyFont="1" applyFill="1" applyBorder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9" fontId="9" fillId="0" borderId="2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3" fontId="0" fillId="0" borderId="0" xfId="0" applyNumberFormat="1" applyAlignment="1">
      <alignment horizontal="left" vertical="top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853369</xdr:colOff>
      <xdr:row>1</xdr:row>
      <xdr:rowOff>57150</xdr:rowOff>
    </xdr:from>
    <xdr:to>
      <xdr:col>3</xdr:col>
      <xdr:colOff>1870075</xdr:colOff>
      <xdr:row>4</xdr:row>
      <xdr:rowOff>3175</xdr:rowOff>
    </xdr:to>
    <xdr:pic>
      <xdr:nvPicPr>
        <xdr:cNvPr id="2" name="Picture 1" descr="Logo%20Sumbawa%20Barat">
          <a:extLst>
            <a:ext uri="{FF2B5EF4-FFF2-40B4-BE49-F238E27FC236}">
              <a16:creationId xmlns:a16="http://schemas.microsoft.com/office/drawing/2014/main" id="{099C23BD-6F56-4382-A743-51DD10C84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31109" y="240030"/>
          <a:ext cx="3246" cy="72326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1047750</xdr:colOff>
      <xdr:row>1</xdr:row>
      <xdr:rowOff>31750</xdr:rowOff>
    </xdr:from>
    <xdr:to>
      <xdr:col>0</xdr:col>
      <xdr:colOff>1999276</xdr:colOff>
      <xdr:row>4</xdr:row>
      <xdr:rowOff>82143</xdr:rowOff>
    </xdr:to>
    <xdr:pic>
      <xdr:nvPicPr>
        <xdr:cNvPr id="3" name="Picture 2" descr="Logo%20Sumbawa%20Barat">
          <a:extLst>
            <a:ext uri="{FF2B5EF4-FFF2-40B4-BE49-F238E27FC236}">
              <a16:creationId xmlns:a16="http://schemas.microsoft.com/office/drawing/2014/main" id="{9FFB25F7-F6D1-4E91-BF53-127842045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214630"/>
          <a:ext cx="951526" cy="827633"/>
        </a:xfrm>
        <a:prstGeom prst="rect">
          <a:avLst/>
        </a:prstGeom>
        <a:noFill/>
      </xdr:spPr>
    </xdr:pic>
    <xdr:clientData/>
  </xdr:twoCellAnchor>
  <xdr:twoCellAnchor>
    <xdr:from>
      <xdr:col>0</xdr:col>
      <xdr:colOff>64213</xdr:colOff>
      <xdr:row>6</xdr:row>
      <xdr:rowOff>32107</xdr:rowOff>
    </xdr:from>
    <xdr:to>
      <xdr:col>7</xdr:col>
      <xdr:colOff>2493624</xdr:colOff>
      <xdr:row>6</xdr:row>
      <xdr:rowOff>32107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7FC12144-8AA6-44F2-9854-7EC5122A6A2E}"/>
            </a:ext>
          </a:extLst>
        </xdr:cNvPr>
        <xdr:cNvCxnSpPr/>
      </xdr:nvCxnSpPr>
      <xdr:spPr>
        <a:xfrm flipH="1">
          <a:off x="64213" y="1403707"/>
          <a:ext cx="10544711" cy="0"/>
        </a:xfrm>
        <a:prstGeom prst="line">
          <a:avLst/>
        </a:prstGeom>
        <a:ln w="41275" cmpd="thinThick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DB516-C22F-4B75-BDE6-5EBE9FF5FAA5}">
  <sheetPr>
    <tabColor rgb="FFFFFF00"/>
  </sheetPr>
  <dimension ref="A2:U34"/>
  <sheetViews>
    <sheetView tabSelected="1" view="pageBreakPreview" topLeftCell="A4" zoomScaleNormal="100" zoomScaleSheetLayoutView="100" workbookViewId="0">
      <selection activeCell="H13" sqref="H13"/>
    </sheetView>
  </sheetViews>
  <sheetFormatPr defaultRowHeight="14.4" x14ac:dyDescent="0.3"/>
  <cols>
    <col min="1" max="1" width="50" customWidth="1"/>
    <col min="2" max="2" width="14.33203125" customWidth="1"/>
    <col min="6" max="7" width="13.6640625" customWidth="1"/>
    <col min="8" max="8" width="37.5546875" customWidth="1"/>
    <col min="9" max="9" width="9.109375" customWidth="1"/>
    <col min="14" max="14" width="3" customWidth="1"/>
    <col min="15" max="15" width="9.109375" hidden="1" customWidth="1"/>
    <col min="16" max="16" width="2.6640625" hidden="1" customWidth="1"/>
    <col min="17" max="17" width="9.109375" hidden="1" customWidth="1"/>
  </cols>
  <sheetData>
    <row r="2" spans="1:21" ht="21" x14ac:dyDescent="0.3">
      <c r="A2" s="1" t="s">
        <v>0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25.2" x14ac:dyDescent="0.3">
      <c r="A3" s="3" t="s">
        <v>1</v>
      </c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5" x14ac:dyDescent="0.3">
      <c r="A4" s="5" t="s">
        <v>2</v>
      </c>
      <c r="B4" s="5"/>
      <c r="C4" s="5"/>
      <c r="D4" s="5"/>
      <c r="E4" s="5"/>
      <c r="F4" s="5"/>
      <c r="G4" s="5"/>
      <c r="H4" s="5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18" x14ac:dyDescent="0.3">
      <c r="A5" s="7" t="s">
        <v>3</v>
      </c>
      <c r="B5" s="7"/>
      <c r="C5" s="7"/>
      <c r="D5" s="7"/>
      <c r="E5" s="7"/>
      <c r="F5" s="7"/>
      <c r="G5" s="7"/>
      <c r="H5" s="7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x14ac:dyDescent="0.3">
      <c r="B6" s="9"/>
      <c r="C6" s="9"/>
      <c r="D6" s="9"/>
      <c r="E6" s="9"/>
      <c r="F6" s="9"/>
      <c r="G6" s="9"/>
      <c r="H6" s="10" t="s">
        <v>4</v>
      </c>
      <c r="I6" s="10"/>
      <c r="J6" s="10"/>
      <c r="K6" s="10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x14ac:dyDescent="0.3">
      <c r="B7" s="9"/>
      <c r="C7" s="9"/>
      <c r="D7" s="9"/>
      <c r="E7" s="9"/>
      <c r="F7" s="9"/>
      <c r="G7" s="9"/>
      <c r="H7" s="11"/>
      <c r="I7" s="11"/>
      <c r="J7" s="11"/>
      <c r="K7" s="11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21" x14ac:dyDescent="0.4">
      <c r="A8" s="12" t="s">
        <v>5</v>
      </c>
      <c r="B8" s="12"/>
      <c r="C8" s="12"/>
      <c r="D8" s="12"/>
      <c r="E8" s="12"/>
      <c r="F8" s="12"/>
      <c r="G8" s="12"/>
      <c r="H8" s="12"/>
      <c r="I8" s="11"/>
      <c r="J8" s="11"/>
      <c r="K8" s="11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21" x14ac:dyDescent="0.4">
      <c r="A9" s="12" t="s">
        <v>6</v>
      </c>
      <c r="B9" s="12"/>
      <c r="C9" s="12"/>
      <c r="D9" s="12"/>
      <c r="E9" s="12"/>
      <c r="F9" s="12"/>
      <c r="G9" s="12"/>
      <c r="H9" s="12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 ht="21" x14ac:dyDescent="0.4">
      <c r="A10" s="14"/>
      <c r="B10" s="14"/>
      <c r="C10" s="14"/>
      <c r="D10" s="14"/>
      <c r="E10" s="14"/>
      <c r="F10" s="14"/>
      <c r="G10" s="14"/>
      <c r="H10" s="14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ht="15.75" customHeight="1" x14ac:dyDescent="0.3">
      <c r="A11" s="15" t="s">
        <v>7</v>
      </c>
      <c r="B11" s="15">
        <v>2019</v>
      </c>
      <c r="C11" s="15">
        <v>2020</v>
      </c>
      <c r="D11" s="15">
        <v>2021</v>
      </c>
      <c r="E11" s="15">
        <v>2022</v>
      </c>
      <c r="F11" s="15">
        <v>2023</v>
      </c>
      <c r="G11" s="15">
        <v>2024</v>
      </c>
      <c r="H11" s="15" t="s">
        <v>8</v>
      </c>
    </row>
    <row r="12" spans="1:21" ht="15.75" customHeight="1" x14ac:dyDescent="0.3">
      <c r="A12" s="16"/>
      <c r="B12" s="16"/>
      <c r="C12" s="16"/>
      <c r="D12" s="16"/>
      <c r="E12" s="16"/>
      <c r="F12" s="16"/>
      <c r="G12" s="16"/>
      <c r="H12" s="16"/>
    </row>
    <row r="13" spans="1:21" ht="27.75" customHeight="1" x14ac:dyDescent="0.3">
      <c r="A13" s="17" t="s">
        <v>9</v>
      </c>
      <c r="B13" s="18">
        <v>1444</v>
      </c>
      <c r="C13" s="18">
        <v>3903</v>
      </c>
      <c r="D13" s="18">
        <v>2970</v>
      </c>
      <c r="E13" s="18">
        <v>1776</v>
      </c>
      <c r="F13" s="18">
        <v>3157</v>
      </c>
      <c r="G13" s="18">
        <v>1441</v>
      </c>
      <c r="H13" s="18">
        <f>SUM(B13:G13)</f>
        <v>14691</v>
      </c>
    </row>
    <row r="14" spans="1:21" ht="27.75" customHeight="1" x14ac:dyDescent="0.3">
      <c r="A14" s="17" t="s">
        <v>10</v>
      </c>
      <c r="B14" s="18">
        <v>86</v>
      </c>
      <c r="C14" s="18">
        <v>379</v>
      </c>
      <c r="D14" s="18">
        <v>596</v>
      </c>
      <c r="E14" s="18">
        <v>1777</v>
      </c>
      <c r="F14" s="18">
        <v>1346</v>
      </c>
      <c r="G14" s="18">
        <v>1245</v>
      </c>
      <c r="H14" s="18">
        <f t="shared" ref="H14:H17" si="0">SUM(B14:G14)</f>
        <v>5429</v>
      </c>
    </row>
    <row r="15" spans="1:21" ht="27.75" customHeight="1" x14ac:dyDescent="0.3">
      <c r="A15" s="17" t="s">
        <v>11</v>
      </c>
      <c r="B15" s="18">
        <v>371</v>
      </c>
      <c r="C15" s="18">
        <v>374</v>
      </c>
      <c r="D15" s="18">
        <v>409</v>
      </c>
      <c r="E15" s="18">
        <v>1277</v>
      </c>
      <c r="F15" s="18">
        <v>1082</v>
      </c>
      <c r="G15" s="18">
        <v>1258</v>
      </c>
      <c r="H15" s="18">
        <f t="shared" si="0"/>
        <v>4771</v>
      </c>
    </row>
    <row r="16" spans="1:21" ht="27.75" customHeight="1" x14ac:dyDescent="0.3">
      <c r="A16" s="17" t="s">
        <v>12</v>
      </c>
      <c r="B16" s="18">
        <v>8</v>
      </c>
      <c r="C16" s="18">
        <v>1</v>
      </c>
      <c r="D16" s="18">
        <v>6</v>
      </c>
      <c r="E16" s="18">
        <v>17</v>
      </c>
      <c r="F16" s="18">
        <v>54</v>
      </c>
      <c r="G16" s="18">
        <v>227</v>
      </c>
      <c r="H16" s="18">
        <f t="shared" si="0"/>
        <v>313</v>
      </c>
    </row>
    <row r="17" spans="1:18" ht="27.75" customHeight="1" x14ac:dyDescent="0.3">
      <c r="A17" s="17" t="s">
        <v>13</v>
      </c>
      <c r="B17" s="18">
        <v>373</v>
      </c>
      <c r="C17" s="18">
        <v>336</v>
      </c>
      <c r="D17" s="18">
        <v>391</v>
      </c>
      <c r="E17" s="18">
        <v>443</v>
      </c>
      <c r="F17" s="18">
        <v>867</v>
      </c>
      <c r="G17" s="18">
        <v>1216</v>
      </c>
      <c r="H17" s="18">
        <f t="shared" si="0"/>
        <v>3626</v>
      </c>
    </row>
    <row r="18" spans="1:18" ht="27.75" customHeight="1" x14ac:dyDescent="0.3">
      <c r="A18" s="19" t="s">
        <v>14</v>
      </c>
      <c r="B18" s="20" t="s">
        <v>15</v>
      </c>
      <c r="C18" s="20" t="s">
        <v>15</v>
      </c>
      <c r="D18" s="20" t="s">
        <v>15</v>
      </c>
      <c r="E18" s="20" t="s">
        <v>15</v>
      </c>
      <c r="F18" s="18">
        <v>314</v>
      </c>
      <c r="G18" s="18">
        <v>441</v>
      </c>
      <c r="H18" s="18">
        <f>SUM(F18:G18)</f>
        <v>755</v>
      </c>
    </row>
    <row r="19" spans="1:18" ht="27.75" customHeight="1" x14ac:dyDescent="0.3">
      <c r="A19" s="19" t="s">
        <v>16</v>
      </c>
      <c r="B19" s="20" t="s">
        <v>15</v>
      </c>
      <c r="C19" s="20" t="s">
        <v>15</v>
      </c>
      <c r="D19" s="20" t="s">
        <v>15</v>
      </c>
      <c r="E19" s="20" t="s">
        <v>15</v>
      </c>
      <c r="F19" s="20" t="s">
        <v>15</v>
      </c>
      <c r="G19" s="18">
        <v>1684</v>
      </c>
      <c r="H19" s="18">
        <f>SUM(G19)</f>
        <v>1684</v>
      </c>
    </row>
    <row r="20" spans="1:18" ht="27.75" customHeight="1" x14ac:dyDescent="0.3">
      <c r="A20" s="17" t="s">
        <v>8</v>
      </c>
      <c r="B20" s="18">
        <f>SUM(B13:B17)</f>
        <v>2282</v>
      </c>
      <c r="C20" s="18">
        <f>SUM(C13:C17)</f>
        <v>4993</v>
      </c>
      <c r="D20" s="18">
        <f>SUM(D13:D17)</f>
        <v>4372</v>
      </c>
      <c r="E20" s="18">
        <f>SUM(E13:E17)</f>
        <v>5290</v>
      </c>
      <c r="F20" s="18">
        <f>SUM(F13:F19)</f>
        <v>6820</v>
      </c>
      <c r="G20" s="18">
        <v>7552</v>
      </c>
      <c r="H20" s="18">
        <f>SUM(H13:H19)</f>
        <v>31269</v>
      </c>
    </row>
    <row r="21" spans="1:18" ht="27.75" customHeight="1" x14ac:dyDescent="0.3">
      <c r="A21" s="17" t="s">
        <v>17</v>
      </c>
      <c r="B21" s="21">
        <f>B20/144707</f>
        <v>1.5769796899942644E-2</v>
      </c>
      <c r="C21" s="21">
        <f>C20/109868</f>
        <v>4.5445443623256997E-2</v>
      </c>
      <c r="D21" s="21">
        <f>D20/143855</f>
        <v>3.0391713878558272E-2</v>
      </c>
      <c r="E21" s="21">
        <f>E20/147348</f>
        <v>3.5901403480196541E-2</v>
      </c>
      <c r="F21" s="21">
        <f>6816/150956</f>
        <v>4.5152229788812635E-2</v>
      </c>
      <c r="G21" s="21">
        <f>7552/153575</f>
        <v>4.9174670356503337E-2</v>
      </c>
      <c r="H21" s="22">
        <v>0.24</v>
      </c>
    </row>
    <row r="22" spans="1:18" ht="27.75" customHeight="1" x14ac:dyDescent="0.3">
      <c r="A22" s="17" t="s">
        <v>18</v>
      </c>
      <c r="B22" s="23"/>
      <c r="C22" s="23"/>
      <c r="D22" s="23"/>
      <c r="E22" s="23"/>
      <c r="F22" s="23"/>
      <c r="G22" s="23"/>
      <c r="H22" s="24"/>
      <c r="R22" t="s">
        <v>19</v>
      </c>
    </row>
    <row r="23" spans="1:18" ht="15.6" x14ac:dyDescent="0.3">
      <c r="A23" s="25"/>
    </row>
    <row r="24" spans="1:18" x14ac:dyDescent="0.3">
      <c r="A24" s="26"/>
    </row>
    <row r="25" spans="1:18" ht="15.6" x14ac:dyDescent="0.3">
      <c r="A25" s="27" t="s">
        <v>20</v>
      </c>
    </row>
    <row r="26" spans="1:18" ht="15.6" x14ac:dyDescent="0.3">
      <c r="A26" s="27" t="s">
        <v>21</v>
      </c>
      <c r="E26" s="28" t="s">
        <v>22</v>
      </c>
      <c r="F26" s="28"/>
      <c r="G26" s="28"/>
      <c r="H26" s="28"/>
    </row>
    <row r="27" spans="1:18" ht="15.6" x14ac:dyDescent="0.3">
      <c r="E27" s="29" t="s">
        <v>23</v>
      </c>
      <c r="F27" s="29"/>
      <c r="G27" s="29"/>
      <c r="H27" s="29"/>
      <c r="I27" s="30"/>
      <c r="J27" s="30"/>
      <c r="K27" s="30"/>
      <c r="L27" s="30"/>
      <c r="M27" s="30"/>
      <c r="N27" s="30"/>
    </row>
    <row r="28" spans="1:18" ht="15.6" x14ac:dyDescent="0.3">
      <c r="E28" s="28" t="s">
        <v>24</v>
      </c>
      <c r="F28" s="28"/>
      <c r="G28" s="28"/>
      <c r="H28" s="28"/>
    </row>
    <row r="29" spans="1:18" ht="15.6" x14ac:dyDescent="0.3">
      <c r="E29" s="31"/>
      <c r="F29" s="31"/>
      <c r="G29" s="31"/>
      <c r="H29" s="31"/>
    </row>
    <row r="30" spans="1:18" ht="15.6" x14ac:dyDescent="0.3">
      <c r="E30" s="31"/>
      <c r="F30" s="31"/>
      <c r="G30" s="31"/>
      <c r="H30" s="31"/>
    </row>
    <row r="31" spans="1:18" ht="15.6" x14ac:dyDescent="0.3">
      <c r="E31" s="31"/>
      <c r="F31" s="31"/>
      <c r="G31" s="31"/>
      <c r="H31" s="31"/>
    </row>
    <row r="32" spans="1:18" ht="15.6" x14ac:dyDescent="0.3">
      <c r="E32" s="31"/>
      <c r="F32" s="31"/>
      <c r="G32" s="31"/>
      <c r="H32" s="31"/>
    </row>
    <row r="33" spans="5:13" ht="15.6" x14ac:dyDescent="0.3">
      <c r="E33" s="31"/>
      <c r="F33" s="32" t="s">
        <v>25</v>
      </c>
      <c r="G33" s="32"/>
      <c r="H33" s="32"/>
      <c r="I33" s="33"/>
      <c r="J33" s="33"/>
      <c r="L33" s="34"/>
      <c r="M33" s="34"/>
    </row>
    <row r="34" spans="5:13" ht="15.6" x14ac:dyDescent="0.3">
      <c r="E34" s="31"/>
      <c r="F34" s="28" t="s">
        <v>26</v>
      </c>
      <c r="G34" s="28"/>
      <c r="H34" s="28"/>
      <c r="I34" s="35"/>
      <c r="J34" s="35"/>
    </row>
  </sheetData>
  <mergeCells count="27">
    <mergeCell ref="H21:H22"/>
    <mergeCell ref="E26:H26"/>
    <mergeCell ref="E27:H27"/>
    <mergeCell ref="E28:H28"/>
    <mergeCell ref="F33:H33"/>
    <mergeCell ref="F34:H34"/>
    <mergeCell ref="B21:B22"/>
    <mergeCell ref="C21:C22"/>
    <mergeCell ref="D21:D22"/>
    <mergeCell ref="E21:E22"/>
    <mergeCell ref="F21:F22"/>
    <mergeCell ref="G21:G22"/>
    <mergeCell ref="A9:H9"/>
    <mergeCell ref="A11:A12"/>
    <mergeCell ref="B11:B12"/>
    <mergeCell ref="C11:C12"/>
    <mergeCell ref="D11:D12"/>
    <mergeCell ref="E11:E12"/>
    <mergeCell ref="F11:F12"/>
    <mergeCell ref="G11:G12"/>
    <mergeCell ref="H11:H12"/>
    <mergeCell ref="A2:H2"/>
    <mergeCell ref="A3:H3"/>
    <mergeCell ref="A4:H4"/>
    <mergeCell ref="A5:H5"/>
    <mergeCell ref="H6:K6"/>
    <mergeCell ref="A8:H8"/>
  </mergeCells>
  <pageMargins left="1.1023622047244095" right="0.70866141732283472" top="0" bottom="0.74803149606299213" header="0.31496062992125984" footer="0.31496062992125984"/>
  <pageSetup paperSize="5" scale="8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2025-03-13T00:54:15Z</dcterms:created>
  <dcterms:modified xsi:type="dcterms:W3CDTF">2025-03-13T00:54:43Z</dcterms:modified>
</cp:coreProperties>
</file>