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07" sheetId="1" r:id="rId5"/>
  </sheets>
  <definedNames/>
  <calcPr/>
</workbook>
</file>

<file path=xl/sharedStrings.xml><?xml version="1.0" encoding="utf-8"?>
<sst xmlns="http://schemas.openxmlformats.org/spreadsheetml/2006/main" count="46" uniqueCount="46">
  <si>
    <t>Jumlah Kasus 10 Besar Penyakit Pasien Rawat Jalan RSUD Asy-Syifa'</t>
  </si>
  <si>
    <t>Menurut Jenis Kelamin</t>
  </si>
  <si>
    <t>Per 31 Desember 2025</t>
  </si>
  <si>
    <t>No</t>
  </si>
  <si>
    <t>KODE ICD 10</t>
  </si>
  <si>
    <t>Deskripsi</t>
  </si>
  <si>
    <t>Kasus Baru Menurut Jenis Kelamin</t>
  </si>
  <si>
    <t>Jumlah Kasus</t>
  </si>
  <si>
    <t>Jumlah Kunjungan</t>
  </si>
  <si>
    <t>Laki-laki</t>
  </si>
  <si>
    <t>Perempuan</t>
  </si>
  <si>
    <t>(1)</t>
  </si>
  <si>
    <t>(2)</t>
  </si>
  <si>
    <t>(3)</t>
  </si>
  <si>
    <t>(4)</t>
  </si>
  <si>
    <t>(5)</t>
  </si>
  <si>
    <t>(6)</t>
  </si>
  <si>
    <t>(7)</t>
  </si>
  <si>
    <t>I12.0</t>
  </si>
  <si>
    <t>Hypertensive renal disease with renal failure</t>
  </si>
  <si>
    <t>K04.0</t>
  </si>
  <si>
    <t>Pulpitis</t>
  </si>
  <si>
    <t>F41.9</t>
  </si>
  <si>
    <t>Anxiety disorder, unspecified</t>
  </si>
  <si>
    <t>E11.9</t>
  </si>
  <si>
    <t>Type 2 diabetes mellitus without complications</t>
  </si>
  <si>
    <t>I10</t>
  </si>
  <si>
    <t>Essential (primary) hypertension</t>
  </si>
  <si>
    <t>N18.5</t>
  </si>
  <si>
    <t>Chronic kidney disease, stage 5</t>
  </si>
  <si>
    <t>I25.1</t>
  </si>
  <si>
    <t>Atherosclerotic heart disease</t>
  </si>
  <si>
    <t>E05.9</t>
  </si>
  <si>
    <t>Thyrotoxicosis, unspecified</t>
  </si>
  <si>
    <t>G40.9</t>
  </si>
  <si>
    <t>Epilepsy, unspecified</t>
  </si>
  <si>
    <t>M54.5</t>
  </si>
  <si>
    <t>Low back pain</t>
  </si>
  <si>
    <t>Sumber : RSUD ASY SYIFA' Kabupaten Sumbawa Barat</t>
  </si>
  <si>
    <t>Konsep : [ K00835] Keluhan Kesehatan; Pelayanan Rawat Jalan Eksekutif; Pelayanan Rawat Jalan Reguler</t>
  </si>
  <si>
    <t xml:space="preserve">Konde SDSN : </t>
  </si>
  <si>
    <t>Definisi : Jumlah kasus penyakit terbanyak yang termasuk dalam 10 peringkat tertinggi berdasarkan diagnosis utama pasien yang mendapatkan pelayanan rawat jalan di RSUD Asy-Syifa' pada periode tertentu, yang dikelompokkan menurut jenis kelamin pasien (laki-laki dan perempuan), berdasarkan data rekam medis rumah sakit.</t>
  </si>
  <si>
    <t>Klasifikasi : [33220007] Jenis Kelamin</t>
  </si>
  <si>
    <t>Ukuran : Total</t>
  </si>
  <si>
    <t>Satuan : Kasus</t>
  </si>
  <si>
    <t>Sumber Konsep : 
PERATURAN MENTERI KESEHATAN REPUBLIK INDONESIA NOMOR 11 TAHUN 2016 TENTANG PENYELENGGARAAN PELAYANAN RAWAT JALAN EKSEKUTIF DI RUMAH SAKIT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</si>
</sst>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  <font>
      <sz val="11.0"/>
      <color rgb="FF212529"/>
      <name val="Calibri"/>
    </font>
    <font>
      <sz val="12.0"/>
      <color theme="1"/>
      <name val="Calibri"/>
    </font>
    <font>
      <sz val="11.0"/>
      <color rgb="FF3B3B3B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 vertical="center"/>
    </xf>
    <xf quotePrefix="1" borderId="5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2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15.13"/>
    <col customWidth="1" min="3" max="3" width="35.75"/>
    <col customWidth="1" min="4" max="5" width="15.25"/>
    <col customWidth="1" min="6" max="6" width="11.13"/>
    <col customWidth="1" min="7" max="7" width="15.25"/>
    <col customWidth="1" min="8" max="26" width="7.75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3</v>
      </c>
      <c r="B5" s="4" t="s">
        <v>4</v>
      </c>
      <c r="C5" s="4" t="s">
        <v>5</v>
      </c>
      <c r="D5" s="5" t="s">
        <v>6</v>
      </c>
      <c r="E5" s="6"/>
      <c r="F5" s="4" t="s">
        <v>7</v>
      </c>
      <c r="G5" s="4" t="s">
        <v>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/>
      <c r="B6" s="7"/>
      <c r="C6" s="7"/>
      <c r="D6" s="8" t="s">
        <v>9</v>
      </c>
      <c r="E6" s="8" t="s">
        <v>10</v>
      </c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9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1.0</v>
      </c>
      <c r="B8" s="10" t="s">
        <v>18</v>
      </c>
      <c r="C8" s="11" t="s">
        <v>19</v>
      </c>
      <c r="D8" s="12">
        <f>2</f>
        <v>2</v>
      </c>
      <c r="E8" s="13">
        <f>2+4</f>
        <v>6</v>
      </c>
      <c r="F8" s="8">
        <f t="shared" ref="F8:F17" si="1">SUM(D8:E8)</f>
        <v>8</v>
      </c>
      <c r="G8" s="13">
        <f>2911+7+4</f>
        <v>2922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2.0</v>
      </c>
      <c r="B9" s="10" t="s">
        <v>20</v>
      </c>
      <c r="C9" s="14" t="s">
        <v>21</v>
      </c>
      <c r="D9" s="12">
        <f>6+258</f>
        <v>264</v>
      </c>
      <c r="E9" s="13">
        <f>12+409</f>
        <v>421</v>
      </c>
      <c r="F9" s="8">
        <f t="shared" si="1"/>
        <v>685</v>
      </c>
      <c r="G9" s="13">
        <f>1882+706</f>
        <v>2588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3.0</v>
      </c>
      <c r="B10" s="10" t="s">
        <v>22</v>
      </c>
      <c r="C10" s="11" t="s">
        <v>23</v>
      </c>
      <c r="D10" s="12">
        <f>6+76</f>
        <v>82</v>
      </c>
      <c r="E10" s="13">
        <f>7+155</f>
        <v>162</v>
      </c>
      <c r="F10" s="8">
        <f t="shared" si="1"/>
        <v>244</v>
      </c>
      <c r="G10" s="13">
        <f>2288+232+1</f>
        <v>2521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4.0</v>
      </c>
      <c r="B11" s="10" t="s">
        <v>24</v>
      </c>
      <c r="C11" s="11" t="s">
        <v>25</v>
      </c>
      <c r="D11" s="12">
        <f>18+94+1+1</f>
        <v>114</v>
      </c>
      <c r="E11" s="13">
        <f>61+218+2</f>
        <v>281</v>
      </c>
      <c r="F11" s="8">
        <f t="shared" si="1"/>
        <v>395</v>
      </c>
      <c r="G11" s="13">
        <f>2113+378+5</f>
        <v>2496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5.0</v>
      </c>
      <c r="B12" s="10" t="s">
        <v>26</v>
      </c>
      <c r="C12" s="15" t="s">
        <v>27</v>
      </c>
      <c r="D12" s="12">
        <f>52+365+4</f>
        <v>421</v>
      </c>
      <c r="E12" s="13">
        <f>97+118+12</f>
        <v>227</v>
      </c>
      <c r="F12" s="8">
        <f t="shared" si="1"/>
        <v>648</v>
      </c>
      <c r="G12" s="13">
        <f>1666+562+28</f>
        <v>2256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6.0</v>
      </c>
      <c r="B13" s="10" t="s">
        <v>28</v>
      </c>
      <c r="C13" s="14" t="s">
        <v>29</v>
      </c>
      <c r="D13" s="12">
        <v>3.0</v>
      </c>
      <c r="E13" s="13">
        <v>1.0</v>
      </c>
      <c r="F13" s="8">
        <f t="shared" si="1"/>
        <v>4</v>
      </c>
      <c r="G13" s="13">
        <f>922+16+10</f>
        <v>948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7.0</v>
      </c>
      <c r="B14" s="10" t="s">
        <v>30</v>
      </c>
      <c r="C14" s="11" t="s">
        <v>31</v>
      </c>
      <c r="D14" s="12">
        <f>1+15+1+1</f>
        <v>18</v>
      </c>
      <c r="E14" s="13">
        <v>6.0</v>
      </c>
      <c r="F14" s="8">
        <f t="shared" si="1"/>
        <v>24</v>
      </c>
      <c r="G14" s="13">
        <f>857+25+5</f>
        <v>887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8.0</v>
      </c>
      <c r="B15" s="10" t="s">
        <v>32</v>
      </c>
      <c r="C15" s="11" t="s">
        <v>33</v>
      </c>
      <c r="D15" s="13">
        <f>1+5</f>
        <v>6</v>
      </c>
      <c r="E15" s="13">
        <f>4+23</f>
        <v>27</v>
      </c>
      <c r="F15" s="8">
        <f t="shared" si="1"/>
        <v>33</v>
      </c>
      <c r="G15" s="13">
        <f>829+39+1</f>
        <v>869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9.0</v>
      </c>
      <c r="B16" s="10" t="s">
        <v>34</v>
      </c>
      <c r="C16" s="14" t="s">
        <v>35</v>
      </c>
      <c r="D16" s="13">
        <f>2+13</f>
        <v>15</v>
      </c>
      <c r="E16" s="13">
        <f>1+11</f>
        <v>12</v>
      </c>
      <c r="F16" s="8">
        <f t="shared" si="1"/>
        <v>27</v>
      </c>
      <c r="G16" s="13">
        <f>786+24+3</f>
        <v>813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10.0</v>
      </c>
      <c r="B17" s="10" t="s">
        <v>36</v>
      </c>
      <c r="C17" s="11" t="s">
        <v>37</v>
      </c>
      <c r="D17" s="12">
        <f>7+20</f>
        <v>27</v>
      </c>
      <c r="E17" s="13">
        <f>16+30+1</f>
        <v>47</v>
      </c>
      <c r="F17" s="8">
        <f t="shared" si="1"/>
        <v>74</v>
      </c>
      <c r="G17" s="13">
        <f>743+58+4</f>
        <v>805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">
        <v>38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">
        <v>39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 t="s">
        <v>40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 t="s">
        <v>41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6" t="s">
        <v>42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 t="s">
        <v>43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">
        <v>44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7" t="s">
        <v>45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</sheetData>
  <mergeCells count="9">
    <mergeCell ref="F5:F6"/>
    <mergeCell ref="G5:G6"/>
    <mergeCell ref="A1:G1"/>
    <mergeCell ref="A2:G2"/>
    <mergeCell ref="A3:G3"/>
    <mergeCell ref="A5:A6"/>
    <mergeCell ref="B5:B6"/>
    <mergeCell ref="C5:C6"/>
    <mergeCell ref="D5:E5"/>
  </mergeCells>
  <printOptions/>
  <pageMargins bottom="1.0" footer="0.0" header="0.0" left="0.75" right="0.75" top="1.0"/>
  <pageSetup orientation="landscape"/>
  <drawing r:id="rId1"/>
</worksheet>
</file>